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115" windowHeight="7965"/>
  </bookViews>
  <sheets>
    <sheet name="Sales" sheetId="1" r:id="rId1"/>
    <sheet name="Lease" sheetId="2" r:id="rId2"/>
  </sheets>
  <calcPr calcId="125725"/>
</workbook>
</file>

<file path=xl/calcChain.xml><?xml version="1.0" encoding="utf-8"?>
<calcChain xmlns="http://schemas.openxmlformats.org/spreadsheetml/2006/main">
  <c r="D18" i="2"/>
  <c r="D17"/>
  <c r="D16"/>
  <c r="J14"/>
  <c r="G14"/>
  <c r="J13"/>
  <c r="J16" s="1"/>
  <c r="G13"/>
  <c r="G17" s="1"/>
  <c r="J8"/>
  <c r="G8"/>
  <c r="G16" l="1"/>
  <c r="J17"/>
  <c r="G18"/>
  <c r="J18"/>
  <c r="J19" s="1"/>
  <c r="G19" l="1"/>
  <c r="H18"/>
  <c r="D16" i="1"/>
  <c r="J14"/>
  <c r="J13"/>
  <c r="J8"/>
  <c r="D18"/>
  <c r="D17"/>
  <c r="G14"/>
  <c r="G13"/>
  <c r="G8"/>
  <c r="G16" l="1"/>
  <c r="J16"/>
  <c r="G18"/>
  <c r="G17"/>
  <c r="J18"/>
  <c r="J19" s="1"/>
  <c r="J17"/>
  <c r="H18" l="1"/>
  <c r="G19"/>
</calcChain>
</file>

<file path=xl/sharedStrings.xml><?xml version="1.0" encoding="utf-8"?>
<sst xmlns="http://schemas.openxmlformats.org/spreadsheetml/2006/main" count="84" uniqueCount="28">
  <si>
    <t>What is your broker split?</t>
  </si>
  <si>
    <t>Monthly Dues?</t>
  </si>
  <si>
    <t>Yearly Dues?</t>
  </si>
  <si>
    <t>Average value of property?</t>
  </si>
  <si>
    <t>Total Annual Fees</t>
  </si>
  <si>
    <t>Typical Broker Fee %?</t>
  </si>
  <si>
    <t>Current Broker</t>
  </si>
  <si>
    <t>With Texas Ally</t>
  </si>
  <si>
    <t>Platinum</t>
  </si>
  <si>
    <t>Broker Split</t>
  </si>
  <si>
    <t>Transaction Fees?</t>
  </si>
  <si>
    <t>E &amp; O Insurance?</t>
  </si>
  <si>
    <t>Average Value property?</t>
  </si>
  <si>
    <t>Typical Broker fee%?</t>
  </si>
  <si>
    <t>Platinum PLUS</t>
  </si>
  <si>
    <t>Gross Income</t>
  </si>
  <si>
    <t>E &amp; O insurance? (annual)</t>
  </si>
  <si>
    <t># Transactions in a year?</t>
  </si>
  <si>
    <r>
      <t xml:space="preserve">Input numbers here </t>
    </r>
    <r>
      <rPr>
        <b/>
        <sz val="14"/>
        <color rgb="FFFF0000"/>
        <rFont val="Calibri"/>
        <family val="2"/>
      </rPr>
      <t>↓</t>
    </r>
  </si>
  <si>
    <t>Net Income</t>
  </si>
  <si>
    <t>Increase of Income / Savings of</t>
  </si>
  <si>
    <t xml:space="preserve">     Texas Ally Broker Commissions Calculator</t>
  </si>
  <si>
    <t xml:space="preserve">            Texas Ally Broker Lease Calculator</t>
  </si>
  <si>
    <t># Lease Transactions in a year?</t>
  </si>
  <si>
    <t>Lease  Transaction Fees?</t>
  </si>
  <si>
    <t>Avg value lease commission?</t>
  </si>
  <si>
    <t>Locator Fee %?</t>
  </si>
  <si>
    <t>Increase of income / Savings of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</si>
</sst>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6" fontId="5" fillId="3" borderId="1" xfId="0" applyNumberFormat="1" applyFont="1" applyFill="1" applyBorder="1" applyProtection="1">
      <protection hidden="1"/>
    </xf>
    <xf numFmtId="6" fontId="14" fillId="4" borderId="1" xfId="0" applyNumberFormat="1" applyFont="1" applyFill="1" applyBorder="1" applyProtection="1">
      <protection hidden="1"/>
    </xf>
    <xf numFmtId="6" fontId="9" fillId="5" borderId="1" xfId="0" applyNumberFormat="1" applyFont="1" applyFill="1" applyBorder="1" applyProtection="1">
      <protection hidden="1"/>
    </xf>
    <xf numFmtId="9" fontId="0" fillId="8" borderId="1" xfId="0" applyNumberFormat="1" applyFont="1" applyFill="1" applyBorder="1" applyProtection="1">
      <protection locked="0"/>
    </xf>
    <xf numFmtId="0" fontId="0" fillId="8" borderId="1" xfId="0" applyFont="1" applyFill="1" applyBorder="1" applyProtection="1">
      <protection locked="0"/>
    </xf>
    <xf numFmtId="6" fontId="0" fillId="8" borderId="1" xfId="0" applyNumberFormat="1" applyFont="1" applyFill="1" applyBorder="1" applyProtection="1">
      <protection locked="0"/>
    </xf>
    <xf numFmtId="6" fontId="11" fillId="6" borderId="1" xfId="0" applyNumberFormat="1" applyFont="1" applyFill="1" applyBorder="1" applyProtection="1">
      <protection hidden="1"/>
    </xf>
    <xf numFmtId="6" fontId="13" fillId="6" borderId="1" xfId="0" applyNumberFormat="1" applyFont="1" applyFill="1" applyBorder="1" applyProtection="1">
      <protection hidden="1"/>
    </xf>
    <xf numFmtId="6" fontId="12" fillId="6" borderId="1" xfId="0" applyNumberFormat="1" applyFont="1" applyFill="1" applyBorder="1" applyProtection="1">
      <protection hidden="1"/>
    </xf>
    <xf numFmtId="6" fontId="6" fillId="7" borderId="1" xfId="0" applyNumberFormat="1" applyFont="1" applyFill="1" applyBorder="1" applyAlignment="1" applyProtection="1">
      <alignment vertical="center"/>
      <protection hidden="1"/>
    </xf>
    <xf numFmtId="0" fontId="0" fillId="2" borderId="0" xfId="0" applyFill="1" applyAlignment="1">
      <alignment horizontal="center" vertical="center"/>
    </xf>
    <xf numFmtId="0" fontId="0" fillId="5" borderId="0" xfId="0" applyFill="1" applyProtection="1"/>
    <xf numFmtId="0" fontId="0" fillId="2" borderId="0" xfId="0" applyFill="1" applyProtection="1"/>
    <xf numFmtId="0" fontId="0" fillId="5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Protection="1"/>
    <xf numFmtId="0" fontId="0" fillId="3" borderId="2" xfId="0" applyFill="1" applyBorder="1" applyAlignment="1" applyProtection="1">
      <alignment wrapText="1"/>
    </xf>
    <xf numFmtId="0" fontId="0" fillId="3" borderId="2" xfId="0" applyFont="1" applyFill="1" applyBorder="1" applyAlignment="1" applyProtection="1">
      <alignment wrapText="1"/>
    </xf>
    <xf numFmtId="0" fontId="0" fillId="3" borderId="2" xfId="0" applyFill="1" applyBorder="1" applyProtection="1"/>
    <xf numFmtId="0" fontId="4" fillId="3" borderId="1" xfId="0" applyFont="1" applyFill="1" applyBorder="1" applyProtection="1"/>
    <xf numFmtId="0" fontId="11" fillId="6" borderId="1" xfId="0" applyFont="1" applyFill="1" applyBorder="1" applyProtection="1"/>
    <xf numFmtId="0" fontId="4" fillId="4" borderId="1" xfId="0" applyFont="1" applyFill="1" applyBorder="1" applyProtection="1"/>
    <xf numFmtId="0" fontId="10" fillId="5" borderId="1" xfId="0" applyFont="1" applyFill="1" applyBorder="1" applyProtection="1"/>
    <xf numFmtId="0" fontId="8" fillId="4" borderId="1" xfId="0" applyFont="1" applyFill="1" applyBorder="1" applyProtection="1"/>
    <xf numFmtId="0" fontId="12" fillId="6" borderId="1" xfId="0" applyFont="1" applyFill="1" applyBorder="1" applyProtection="1"/>
    <xf numFmtId="0" fontId="6" fillId="7" borderId="1" xfId="0" applyFont="1" applyFill="1" applyBorder="1" applyAlignment="1" applyProtection="1">
      <alignment wrapText="1"/>
    </xf>
    <xf numFmtId="6" fontId="0" fillId="2" borderId="0" xfId="0" applyNumberFormat="1" applyFill="1" applyProtection="1"/>
    <xf numFmtId="0" fontId="2" fillId="2" borderId="0" xfId="0" applyFont="1" applyFill="1" applyProtection="1"/>
    <xf numFmtId="0" fontId="6" fillId="4" borderId="1" xfId="0" applyFont="1" applyFill="1" applyBorder="1" applyProtection="1"/>
    <xf numFmtId="0" fontId="9" fillId="5" borderId="1" xfId="0" applyFont="1" applyFill="1" applyBorder="1" applyProtection="1"/>
    <xf numFmtId="0" fontId="13" fillId="4" borderId="1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Protection="1"/>
    <xf numFmtId="0" fontId="1" fillId="5" borderId="1" xfId="0" applyFont="1" applyFill="1" applyBorder="1" applyProtection="1"/>
    <xf numFmtId="0" fontId="3" fillId="2" borderId="0" xfId="0" applyFont="1" applyFill="1" applyProtection="1"/>
    <xf numFmtId="0" fontId="15" fillId="8" borderId="1" xfId="0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Protection="1">
      <protection hidden="1"/>
    </xf>
    <xf numFmtId="9" fontId="7" fillId="4" borderId="1" xfId="0" applyNumberFormat="1" applyFont="1" applyFill="1" applyBorder="1" applyProtection="1">
      <protection hidden="1"/>
    </xf>
    <xf numFmtId="0" fontId="7" fillId="4" borderId="1" xfId="0" applyFont="1" applyFill="1" applyBorder="1" applyProtection="1">
      <protection hidden="1"/>
    </xf>
    <xf numFmtId="6" fontId="7" fillId="4" borderId="1" xfId="0" applyNumberFormat="1" applyFont="1" applyFill="1" applyBorder="1" applyProtection="1">
      <protection hidden="1"/>
    </xf>
    <xf numFmtId="164" fontId="16" fillId="4" borderId="1" xfId="0" applyNumberFormat="1" applyFont="1" applyFill="1" applyBorder="1" applyProtection="1">
      <protection hidden="1"/>
    </xf>
    <xf numFmtId="164" fontId="9" fillId="5" borderId="1" xfId="0" applyNumberFormat="1" applyFont="1" applyFill="1" applyBorder="1" applyProtection="1">
      <protection hidden="1"/>
    </xf>
    <xf numFmtId="9" fontId="1" fillId="5" borderId="1" xfId="0" applyNumberFormat="1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6" fontId="1" fillId="5" borderId="1" xfId="0" applyNumberFormat="1" applyFont="1" applyFill="1" applyBorder="1" applyProtection="1">
      <protection hidden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wrapText="1"/>
      <protection hidden="1"/>
    </xf>
    <xf numFmtId="0" fontId="15" fillId="2" borderId="3" xfId="0" applyFont="1" applyFill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Normal="100" workbookViewId="0">
      <selection activeCell="D7" sqref="D7"/>
    </sheetView>
  </sheetViews>
  <sheetFormatPr defaultRowHeight="15"/>
  <cols>
    <col min="1" max="2" width="7.42578125" style="1" customWidth="1"/>
    <col min="3" max="3" width="28.7109375" style="1" customWidth="1"/>
    <col min="4" max="4" width="15.7109375" style="1" customWidth="1"/>
    <col min="5" max="5" width="7.42578125" style="1" customWidth="1"/>
    <col min="6" max="6" width="28.7109375" style="1" customWidth="1"/>
    <col min="7" max="7" width="15.7109375" style="1" customWidth="1"/>
    <col min="8" max="8" width="13.7109375" style="1" customWidth="1"/>
    <col min="9" max="9" width="28.7109375" style="1" customWidth="1"/>
    <col min="10" max="10" width="15.7109375" style="1" customWidth="1"/>
    <col min="11" max="11" width="7.42578125" style="1" customWidth="1"/>
    <col min="12" max="16384" width="9.140625" style="1"/>
  </cols>
  <sheetData>
    <row r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100000000000001" customHeight="1">
      <c r="A2" s="13"/>
      <c r="B2" s="13"/>
      <c r="C2" s="13"/>
      <c r="D2" s="37" t="s">
        <v>21</v>
      </c>
      <c r="E2" s="14"/>
      <c r="F2" s="14"/>
      <c r="G2" s="14"/>
      <c r="H2" s="14"/>
      <c r="I2" s="13"/>
      <c r="J2" s="13"/>
      <c r="K2" s="13"/>
      <c r="L2" s="13"/>
      <c r="M2" s="13"/>
      <c r="N2" s="13"/>
    </row>
    <row r="3" spans="1:1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2" customHeight="1" thickBot="1">
      <c r="A4" s="13"/>
      <c r="B4" s="14"/>
      <c r="C4" s="14"/>
      <c r="D4" s="14"/>
      <c r="E4" s="14"/>
      <c r="F4" s="30"/>
      <c r="G4" s="14"/>
      <c r="H4" s="14"/>
      <c r="I4" s="14"/>
      <c r="J4" s="14"/>
      <c r="K4" s="14"/>
      <c r="L4" s="13"/>
      <c r="M4" s="13"/>
      <c r="N4" s="13"/>
    </row>
    <row r="5" spans="1:14" ht="21.75" thickBot="1">
      <c r="A5" s="13"/>
      <c r="B5" s="14"/>
      <c r="C5" s="14"/>
      <c r="D5" s="14"/>
      <c r="E5" s="14"/>
      <c r="F5" s="31" t="s">
        <v>7</v>
      </c>
      <c r="G5" s="14"/>
      <c r="H5" s="14"/>
      <c r="I5" s="32" t="s">
        <v>7</v>
      </c>
      <c r="J5" s="14"/>
      <c r="K5" s="14"/>
      <c r="L5" s="13"/>
      <c r="M5" s="13"/>
      <c r="N5" s="13"/>
    </row>
    <row r="6" spans="1:14" s="12" customFormat="1" ht="33" customHeight="1" thickBot="1">
      <c r="A6" s="15"/>
      <c r="B6" s="16"/>
      <c r="C6" s="17" t="s">
        <v>6</v>
      </c>
      <c r="D6" s="38" t="s">
        <v>18</v>
      </c>
      <c r="E6" s="16"/>
      <c r="F6" s="33" t="s">
        <v>8</v>
      </c>
      <c r="G6" s="16"/>
      <c r="H6" s="16"/>
      <c r="I6" s="34" t="s">
        <v>14</v>
      </c>
      <c r="J6" s="16"/>
      <c r="K6" s="16"/>
      <c r="L6" s="15"/>
      <c r="M6" s="15"/>
      <c r="N6" s="15"/>
    </row>
    <row r="7" spans="1:14" ht="15" customHeight="1" thickBot="1">
      <c r="A7" s="13"/>
      <c r="B7" s="14"/>
      <c r="C7" s="18" t="s">
        <v>0</v>
      </c>
      <c r="D7" s="5">
        <v>0.7</v>
      </c>
      <c r="E7" s="14"/>
      <c r="F7" s="35" t="s">
        <v>9</v>
      </c>
      <c r="G7" s="40">
        <v>1</v>
      </c>
      <c r="H7" s="14"/>
      <c r="I7" s="36" t="s">
        <v>9</v>
      </c>
      <c r="J7" s="45">
        <v>1</v>
      </c>
      <c r="K7" s="14"/>
      <c r="L7" s="13"/>
      <c r="M7" s="13"/>
      <c r="N7" s="13"/>
    </row>
    <row r="8" spans="1:14" ht="15" customHeight="1" thickBot="1">
      <c r="A8" s="13"/>
      <c r="B8" s="14"/>
      <c r="C8" s="19" t="s">
        <v>17</v>
      </c>
      <c r="D8" s="6">
        <v>15</v>
      </c>
      <c r="E8" s="14"/>
      <c r="F8" s="35" t="s">
        <v>17</v>
      </c>
      <c r="G8" s="41">
        <f>D8</f>
        <v>15</v>
      </c>
      <c r="H8" s="14"/>
      <c r="I8" s="36" t="s">
        <v>17</v>
      </c>
      <c r="J8" s="46">
        <f>D8</f>
        <v>15</v>
      </c>
      <c r="K8" s="14"/>
      <c r="L8" s="13"/>
      <c r="M8" s="13"/>
      <c r="N8" s="13"/>
    </row>
    <row r="9" spans="1:14" ht="15" customHeight="1" thickBot="1">
      <c r="A9" s="13"/>
      <c r="B9" s="14"/>
      <c r="C9" s="20" t="s">
        <v>10</v>
      </c>
      <c r="D9" s="7">
        <v>99</v>
      </c>
      <c r="E9" s="14"/>
      <c r="F9" s="35" t="s">
        <v>10</v>
      </c>
      <c r="G9" s="42">
        <v>299</v>
      </c>
      <c r="H9" s="14"/>
      <c r="I9" s="36" t="s">
        <v>10</v>
      </c>
      <c r="J9" s="47">
        <v>39</v>
      </c>
      <c r="K9" s="14"/>
      <c r="L9" s="13"/>
      <c r="M9" s="13"/>
      <c r="N9" s="13"/>
    </row>
    <row r="10" spans="1:14" ht="15" customHeight="1" thickBot="1">
      <c r="A10" s="13"/>
      <c r="B10" s="14"/>
      <c r="C10" s="18" t="s">
        <v>1</v>
      </c>
      <c r="D10" s="7">
        <v>100</v>
      </c>
      <c r="E10" s="14"/>
      <c r="F10" s="35" t="s">
        <v>1</v>
      </c>
      <c r="G10" s="42">
        <v>89</v>
      </c>
      <c r="H10" s="14"/>
      <c r="I10" s="36" t="s">
        <v>1</v>
      </c>
      <c r="J10" s="47">
        <v>299</v>
      </c>
      <c r="K10" s="14"/>
      <c r="L10" s="13"/>
      <c r="M10" s="13"/>
      <c r="N10" s="13"/>
    </row>
    <row r="11" spans="1:14" ht="15" customHeight="1" thickBot="1">
      <c r="A11" s="13"/>
      <c r="B11" s="14"/>
      <c r="C11" s="18" t="s">
        <v>2</v>
      </c>
      <c r="D11" s="7">
        <v>300</v>
      </c>
      <c r="E11" s="14"/>
      <c r="F11" s="35" t="s">
        <v>2</v>
      </c>
      <c r="G11" s="42">
        <v>0</v>
      </c>
      <c r="H11" s="14"/>
      <c r="I11" s="36" t="s">
        <v>2</v>
      </c>
      <c r="J11" s="47">
        <v>0</v>
      </c>
      <c r="K11" s="14"/>
      <c r="L11" s="13"/>
      <c r="M11" s="13"/>
      <c r="N11" s="13"/>
    </row>
    <row r="12" spans="1:14" ht="15" customHeight="1" thickBot="1">
      <c r="A12" s="13"/>
      <c r="B12" s="14"/>
      <c r="C12" s="21" t="s">
        <v>16</v>
      </c>
      <c r="D12" s="7">
        <v>300</v>
      </c>
      <c r="E12" s="14"/>
      <c r="F12" s="35" t="s">
        <v>11</v>
      </c>
      <c r="G12" s="42">
        <v>0</v>
      </c>
      <c r="H12" s="14"/>
      <c r="I12" s="36" t="s">
        <v>11</v>
      </c>
      <c r="J12" s="47">
        <v>0</v>
      </c>
      <c r="K12" s="14"/>
      <c r="L12" s="13"/>
      <c r="M12" s="13"/>
      <c r="N12" s="13"/>
    </row>
    <row r="13" spans="1:14" ht="15" customHeight="1" thickBot="1">
      <c r="A13" s="13"/>
      <c r="B13" s="14"/>
      <c r="C13" s="18" t="s">
        <v>3</v>
      </c>
      <c r="D13" s="7">
        <v>200000</v>
      </c>
      <c r="E13" s="14"/>
      <c r="F13" s="35" t="s">
        <v>12</v>
      </c>
      <c r="G13" s="42">
        <f>D13</f>
        <v>200000</v>
      </c>
      <c r="H13" s="14"/>
      <c r="I13" s="36" t="s">
        <v>12</v>
      </c>
      <c r="J13" s="47">
        <f>D13</f>
        <v>200000</v>
      </c>
      <c r="K13" s="14"/>
      <c r="L13" s="13"/>
      <c r="M13" s="13"/>
      <c r="N13" s="13"/>
    </row>
    <row r="14" spans="1:14" ht="15" customHeight="1" thickBot="1">
      <c r="A14" s="13"/>
      <c r="B14" s="14"/>
      <c r="C14" s="18" t="s">
        <v>5</v>
      </c>
      <c r="D14" s="5">
        <v>0.03</v>
      </c>
      <c r="E14" s="14"/>
      <c r="F14" s="35" t="s">
        <v>13</v>
      </c>
      <c r="G14" s="40">
        <f>D14</f>
        <v>0.03</v>
      </c>
      <c r="H14" s="14"/>
      <c r="I14" s="36" t="s">
        <v>13</v>
      </c>
      <c r="J14" s="45">
        <f>D14</f>
        <v>0.03</v>
      </c>
      <c r="K14" s="14"/>
      <c r="L14" s="13"/>
      <c r="M14" s="13"/>
      <c r="N14" s="13"/>
    </row>
    <row r="15" spans="1:14" ht="12" customHeight="1" thickBo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13"/>
      <c r="N15" s="13"/>
    </row>
    <row r="16" spans="1:14" ht="21.95" customHeight="1" thickBot="1">
      <c r="A16" s="13"/>
      <c r="B16" s="14"/>
      <c r="C16" s="22" t="s">
        <v>15</v>
      </c>
      <c r="D16" s="39">
        <f>(D13*D14)*D8</f>
        <v>90000</v>
      </c>
      <c r="E16" s="14"/>
      <c r="F16" s="24" t="s">
        <v>15</v>
      </c>
      <c r="G16" s="43">
        <f>(G13*G14)*G8</f>
        <v>90000</v>
      </c>
      <c r="H16" s="14"/>
      <c r="I16" s="25" t="s">
        <v>15</v>
      </c>
      <c r="J16" s="44">
        <f>(J13*J14)*J8</f>
        <v>90000</v>
      </c>
      <c r="K16" s="14"/>
      <c r="L16" s="13"/>
      <c r="M16" s="13"/>
      <c r="N16" s="13"/>
    </row>
    <row r="17" spans="1:14" ht="21.95" customHeight="1" thickBot="1">
      <c r="A17" s="13"/>
      <c r="B17" s="14"/>
      <c r="C17" s="22" t="s">
        <v>4</v>
      </c>
      <c r="D17" s="2">
        <f>(((D13*D14)*(1-D7))*D8)+(D9*D8)+(D10*12)+D11+D12</f>
        <v>30285.000000000004</v>
      </c>
      <c r="E17" s="14"/>
      <c r="F17" s="26" t="s">
        <v>4</v>
      </c>
      <c r="G17" s="3">
        <f>(((G13*G14)*(1-G7))*G8)+(G9*G8)+(G10*12)+G11+G12</f>
        <v>5553</v>
      </c>
      <c r="H17" s="14"/>
      <c r="I17" s="25" t="s">
        <v>4</v>
      </c>
      <c r="J17" s="4">
        <f>(((J13*J14)*(1-J7))*J8)+(J9*J8)+(J10*12)+J11+J12</f>
        <v>4173</v>
      </c>
      <c r="K17" s="14"/>
      <c r="L17" s="13"/>
      <c r="M17" s="13"/>
      <c r="N17" s="13"/>
    </row>
    <row r="18" spans="1:14" ht="21" customHeight="1" thickBot="1">
      <c r="A18" s="13"/>
      <c r="B18" s="14"/>
      <c r="C18" s="23" t="s">
        <v>19</v>
      </c>
      <c r="D18" s="8">
        <f>(((D13*D14)*D7)*D8)-(D9*D8)-(D10*12)-D11-D12</f>
        <v>59715</v>
      </c>
      <c r="E18" s="14"/>
      <c r="F18" s="23" t="s">
        <v>19</v>
      </c>
      <c r="G18" s="9">
        <f>(((G13*G14)*G7)*G8)-(G9*G8)-(G10*12)-G11-G12</f>
        <v>84447</v>
      </c>
      <c r="H18" s="49" t="str">
        <f>IF(G18&gt;J18,"&lt;&lt;&lt;---------- Platinum Plan Better in this scenario","----------&gt;&gt;&gt; Platinum PLUS Plan Better in this scenario")</f>
        <v>----------&gt;&gt;&gt; Platinum PLUS Plan Better in this scenario</v>
      </c>
      <c r="I18" s="27" t="s">
        <v>19</v>
      </c>
      <c r="J18" s="10">
        <f>(((J13*J14)*J7)*J8)-(J9*J8)-(J10*12)-J11-J12</f>
        <v>85827</v>
      </c>
      <c r="K18" s="14"/>
      <c r="L18" s="13"/>
      <c r="M18" s="13"/>
      <c r="N18" s="13"/>
    </row>
    <row r="19" spans="1:14" ht="39.950000000000003" customHeight="1" thickBot="1">
      <c r="A19" s="13"/>
      <c r="B19" s="14"/>
      <c r="C19" s="14"/>
      <c r="D19" s="14"/>
      <c r="E19" s="14"/>
      <c r="F19" s="28" t="s">
        <v>20</v>
      </c>
      <c r="G19" s="11">
        <f>G18-D18</f>
        <v>24732</v>
      </c>
      <c r="H19" s="49"/>
      <c r="I19" s="28" t="s">
        <v>20</v>
      </c>
      <c r="J19" s="11">
        <f>J18-D18</f>
        <v>26112</v>
      </c>
      <c r="K19" s="14"/>
      <c r="L19" s="13"/>
      <c r="M19" s="13"/>
      <c r="N19" s="13"/>
    </row>
    <row r="20" spans="1:14">
      <c r="A20" s="13"/>
      <c r="B20" s="14"/>
      <c r="C20" s="14"/>
      <c r="D20" s="14"/>
      <c r="E20" s="14"/>
      <c r="F20" s="14"/>
      <c r="G20" s="29"/>
      <c r="H20" s="14"/>
      <c r="I20" s="14"/>
      <c r="J20" s="14"/>
      <c r="K20" s="14"/>
      <c r="L20" s="13"/>
      <c r="M20" s="13"/>
      <c r="N20" s="13"/>
    </row>
    <row r="21" spans="1:1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</sheetData>
  <sheetProtection password="DD51" sheet="1" objects="1" scenarios="1"/>
  <mergeCells count="1">
    <mergeCell ref="H18:H1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D7" sqref="D7"/>
    </sheetView>
  </sheetViews>
  <sheetFormatPr defaultRowHeight="15"/>
  <cols>
    <col min="1" max="2" width="7.42578125" customWidth="1"/>
    <col min="3" max="3" width="28.7109375" customWidth="1"/>
    <col min="4" max="4" width="15.7109375" customWidth="1"/>
    <col min="5" max="5" width="7.42578125" customWidth="1"/>
    <col min="6" max="6" width="28.7109375" customWidth="1"/>
    <col min="7" max="7" width="15.7109375" customWidth="1"/>
    <col min="8" max="8" width="13.7109375" customWidth="1"/>
    <col min="9" max="9" width="28.7109375" customWidth="1"/>
    <col min="10" max="10" width="15.7109375" customWidth="1"/>
    <col min="11" max="11" width="7.42578125" customWidth="1"/>
  </cols>
  <sheetData>
    <row r="1" spans="1:15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15" ht="20.100000000000001" customHeight="1">
      <c r="A2" s="13"/>
      <c r="B2" s="13"/>
      <c r="C2" s="13"/>
      <c r="D2" s="37" t="s">
        <v>22</v>
      </c>
      <c r="E2" s="14"/>
      <c r="F2" s="14"/>
      <c r="G2" s="14"/>
      <c r="H2" s="14"/>
      <c r="I2" s="13"/>
      <c r="J2" s="13"/>
      <c r="K2" s="13"/>
      <c r="L2" s="13"/>
      <c r="M2" s="13"/>
      <c r="N2" s="13"/>
      <c r="O2" s="1"/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</row>
    <row r="4" spans="1:15" ht="12" customHeight="1" thickBot="1">
      <c r="A4" s="13"/>
      <c r="B4" s="14"/>
      <c r="C4" s="14"/>
      <c r="D4" s="14"/>
      <c r="E4" s="14"/>
      <c r="F4" s="30"/>
      <c r="G4" s="14"/>
      <c r="H4" s="14"/>
      <c r="I4" s="14"/>
      <c r="J4" s="14"/>
      <c r="K4" s="14"/>
      <c r="L4" s="13"/>
      <c r="M4" s="13"/>
      <c r="N4" s="13"/>
      <c r="O4" s="1"/>
    </row>
    <row r="5" spans="1:15" ht="21.75" thickBot="1">
      <c r="A5" s="13"/>
      <c r="B5" s="14"/>
      <c r="C5" s="14"/>
      <c r="D5" s="14"/>
      <c r="E5" s="14"/>
      <c r="F5" s="31" t="s">
        <v>7</v>
      </c>
      <c r="G5" s="14"/>
      <c r="H5" s="14"/>
      <c r="I5" s="32" t="s">
        <v>7</v>
      </c>
      <c r="J5" s="14"/>
      <c r="K5" s="14"/>
      <c r="L5" s="13"/>
      <c r="M5" s="13"/>
      <c r="N5" s="13"/>
      <c r="O5" s="1"/>
    </row>
    <row r="6" spans="1:15" ht="33" customHeight="1" thickBot="1">
      <c r="A6" s="13"/>
      <c r="B6" s="14"/>
      <c r="C6" s="17" t="s">
        <v>6</v>
      </c>
      <c r="D6" s="38" t="s">
        <v>18</v>
      </c>
      <c r="E6" s="16"/>
      <c r="F6" s="33" t="s">
        <v>8</v>
      </c>
      <c r="G6" s="16"/>
      <c r="H6" s="16"/>
      <c r="I6" s="34" t="s">
        <v>14</v>
      </c>
      <c r="J6" s="14"/>
      <c r="K6" s="14"/>
      <c r="L6" s="13"/>
      <c r="M6" s="13"/>
      <c r="N6" s="13"/>
      <c r="O6" s="1"/>
    </row>
    <row r="7" spans="1:15" ht="15" customHeight="1" thickBot="1">
      <c r="A7" s="13"/>
      <c r="B7" s="14"/>
      <c r="C7" s="18" t="s">
        <v>0</v>
      </c>
      <c r="D7" s="5">
        <v>0.7</v>
      </c>
      <c r="E7" s="14"/>
      <c r="F7" s="35" t="s">
        <v>9</v>
      </c>
      <c r="G7" s="40">
        <v>1</v>
      </c>
      <c r="H7" s="14"/>
      <c r="I7" s="36" t="s">
        <v>9</v>
      </c>
      <c r="J7" s="45">
        <v>1</v>
      </c>
      <c r="K7" s="14"/>
      <c r="L7" s="13"/>
      <c r="M7" s="13"/>
      <c r="N7" s="13"/>
      <c r="O7" s="1"/>
    </row>
    <row r="8" spans="1:15" ht="15" customHeight="1" thickBot="1">
      <c r="A8" s="13"/>
      <c r="B8" s="14"/>
      <c r="C8" s="19" t="s">
        <v>23</v>
      </c>
      <c r="D8" s="6">
        <v>50</v>
      </c>
      <c r="E8" s="14"/>
      <c r="F8" s="35" t="s">
        <v>23</v>
      </c>
      <c r="G8" s="41">
        <f>D8</f>
        <v>50</v>
      </c>
      <c r="H8" s="14"/>
      <c r="I8" s="36" t="s">
        <v>23</v>
      </c>
      <c r="J8" s="46">
        <f>D8</f>
        <v>50</v>
      </c>
      <c r="K8" s="14"/>
      <c r="L8" s="13"/>
      <c r="M8" s="13"/>
      <c r="N8" s="13"/>
      <c r="O8" s="1"/>
    </row>
    <row r="9" spans="1:15" ht="15" customHeight="1" thickBot="1">
      <c r="A9" s="13"/>
      <c r="B9" s="14"/>
      <c r="C9" s="19" t="s">
        <v>24</v>
      </c>
      <c r="D9" s="7">
        <v>99</v>
      </c>
      <c r="E9" s="14"/>
      <c r="F9" s="35" t="s">
        <v>24</v>
      </c>
      <c r="G9" s="42">
        <v>60</v>
      </c>
      <c r="H9" s="14"/>
      <c r="I9" s="36" t="s">
        <v>24</v>
      </c>
      <c r="J9" s="47">
        <v>30</v>
      </c>
      <c r="K9" s="14"/>
      <c r="L9" s="13"/>
      <c r="M9" s="13"/>
      <c r="N9" s="13"/>
      <c r="O9" s="1"/>
    </row>
    <row r="10" spans="1:15" ht="15" customHeight="1" thickBot="1">
      <c r="A10" s="13"/>
      <c r="B10" s="14"/>
      <c r="C10" s="18" t="s">
        <v>1</v>
      </c>
      <c r="D10" s="7">
        <v>100</v>
      </c>
      <c r="E10" s="14"/>
      <c r="F10" s="35" t="s">
        <v>1</v>
      </c>
      <c r="G10" s="42">
        <v>89</v>
      </c>
      <c r="H10" s="14"/>
      <c r="I10" s="36" t="s">
        <v>1</v>
      </c>
      <c r="J10" s="47">
        <v>299</v>
      </c>
      <c r="K10" s="14"/>
      <c r="L10" s="13"/>
      <c r="M10" s="13"/>
      <c r="N10" s="13"/>
      <c r="O10" s="1"/>
    </row>
    <row r="11" spans="1:15" ht="15" customHeight="1" thickBot="1">
      <c r="A11" s="13"/>
      <c r="B11" s="14"/>
      <c r="C11" s="18" t="s">
        <v>2</v>
      </c>
      <c r="D11" s="7">
        <v>300</v>
      </c>
      <c r="E11" s="14"/>
      <c r="F11" s="35" t="s">
        <v>2</v>
      </c>
      <c r="G11" s="42">
        <v>0</v>
      </c>
      <c r="H11" s="14"/>
      <c r="I11" s="36" t="s">
        <v>2</v>
      </c>
      <c r="J11" s="47">
        <v>0</v>
      </c>
      <c r="K11" s="14"/>
      <c r="L11" s="13"/>
      <c r="M11" s="13"/>
      <c r="N11" s="13"/>
      <c r="O11" s="1"/>
    </row>
    <row r="12" spans="1:15" ht="15" customHeight="1" thickBot="1">
      <c r="A12" s="13"/>
      <c r="B12" s="14"/>
      <c r="C12" s="21" t="s">
        <v>16</v>
      </c>
      <c r="D12" s="7">
        <v>300</v>
      </c>
      <c r="E12" s="14"/>
      <c r="F12" s="35" t="s">
        <v>11</v>
      </c>
      <c r="G12" s="42">
        <v>0</v>
      </c>
      <c r="H12" s="14"/>
      <c r="I12" s="36" t="s">
        <v>11</v>
      </c>
      <c r="J12" s="47">
        <v>0</v>
      </c>
      <c r="K12" s="14"/>
      <c r="L12" s="13"/>
      <c r="M12" s="13"/>
      <c r="N12" s="13"/>
      <c r="O12" s="1"/>
    </row>
    <row r="13" spans="1:15" ht="15" customHeight="1" thickBot="1">
      <c r="A13" s="13"/>
      <c r="B13" s="14"/>
      <c r="C13" s="21" t="s">
        <v>25</v>
      </c>
      <c r="D13" s="7">
        <v>1500</v>
      </c>
      <c r="E13" s="14"/>
      <c r="F13" s="35" t="s">
        <v>25</v>
      </c>
      <c r="G13" s="42">
        <f>D13</f>
        <v>1500</v>
      </c>
      <c r="H13" s="14"/>
      <c r="I13" s="36" t="s">
        <v>25</v>
      </c>
      <c r="J13" s="47">
        <f>D13</f>
        <v>1500</v>
      </c>
      <c r="K13" s="14"/>
      <c r="L13" s="13"/>
      <c r="M13" s="13"/>
      <c r="N13" s="13"/>
      <c r="O13" s="1"/>
    </row>
    <row r="14" spans="1:15" ht="15" customHeight="1" thickBot="1">
      <c r="A14" s="13"/>
      <c r="B14" s="14"/>
      <c r="C14" s="21" t="s">
        <v>26</v>
      </c>
      <c r="D14" s="5">
        <v>0.4</v>
      </c>
      <c r="E14" s="14"/>
      <c r="F14" s="35" t="s">
        <v>26</v>
      </c>
      <c r="G14" s="40">
        <f>D14</f>
        <v>0.4</v>
      </c>
      <c r="H14" s="14"/>
      <c r="I14" s="36" t="s">
        <v>26</v>
      </c>
      <c r="J14" s="45">
        <f>D14</f>
        <v>0.4</v>
      </c>
      <c r="K14" s="14"/>
      <c r="L14" s="13"/>
      <c r="M14" s="13"/>
      <c r="N14" s="13"/>
      <c r="O14" s="1"/>
    </row>
    <row r="15" spans="1:15" ht="12" customHeight="1" thickBo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13"/>
      <c r="N15" s="13"/>
      <c r="O15" s="1"/>
    </row>
    <row r="16" spans="1:15" ht="21.75" thickBot="1">
      <c r="A16" s="13"/>
      <c r="B16" s="14"/>
      <c r="C16" s="22" t="s">
        <v>15</v>
      </c>
      <c r="D16" s="39">
        <f>(D13*D14)*D8</f>
        <v>30000</v>
      </c>
      <c r="E16" s="14"/>
      <c r="F16" s="24" t="s">
        <v>15</v>
      </c>
      <c r="G16" s="43">
        <f>(G13*G14)*G8</f>
        <v>30000</v>
      </c>
      <c r="H16" s="14"/>
      <c r="I16" s="25" t="s">
        <v>15</v>
      </c>
      <c r="J16" s="44">
        <f>(J13*J14)*J8</f>
        <v>30000</v>
      </c>
      <c r="K16" s="14"/>
      <c r="L16" s="13"/>
      <c r="M16" s="13"/>
      <c r="N16" s="13"/>
      <c r="O16" s="1"/>
    </row>
    <row r="17" spans="1:15" ht="21.75" thickBot="1">
      <c r="A17" s="13"/>
      <c r="B17" s="14"/>
      <c r="C17" s="22" t="s">
        <v>4</v>
      </c>
      <c r="D17" s="2">
        <f>(((D13*D14)*(1-D7))*D8)+(D9*D8)+(D10*12)+D11+D12</f>
        <v>15750.000000000002</v>
      </c>
      <c r="E17" s="14"/>
      <c r="F17" s="26" t="s">
        <v>4</v>
      </c>
      <c r="G17" s="3">
        <f>(((G13*G14)*(1-G7))*G8)+(G9*G8)+(G10*12)+G11+G12</f>
        <v>4068</v>
      </c>
      <c r="H17" s="48"/>
      <c r="I17" s="25" t="s">
        <v>4</v>
      </c>
      <c r="J17" s="4">
        <f>(((J13*J14)*(1-J7))*J8)+(J9*J8)+(J10*12)+J11+J12</f>
        <v>5088</v>
      </c>
      <c r="K17" s="14"/>
      <c r="L17" s="13"/>
      <c r="M17" s="13"/>
      <c r="N17" s="13"/>
      <c r="O17" s="1"/>
    </row>
    <row r="18" spans="1:15" ht="21" customHeight="1" thickBot="1">
      <c r="A18" s="13"/>
      <c r="B18" s="14"/>
      <c r="C18" s="23" t="s">
        <v>19</v>
      </c>
      <c r="D18" s="8">
        <f>(((D13*D14)*D7)*D8)-(D9*D8)-(D10*12)-D11-D12</f>
        <v>14250</v>
      </c>
      <c r="E18" s="14"/>
      <c r="F18" s="23" t="s">
        <v>19</v>
      </c>
      <c r="G18" s="9">
        <f>(((G13*G14)*G7)*G8)-(G9*G8)-(G10*12)-G11-G12</f>
        <v>25932</v>
      </c>
      <c r="H18" s="50" t="str">
        <f>IF(G18&gt;J18,"&lt;&lt;&lt;----------- Platinum Plan Better in this scenario","-----------&gt;&gt;&gt; Platinum PLUS Plan Better in this scenario")</f>
        <v>&lt;&lt;&lt;----------- Platinum Plan Better in this scenario</v>
      </c>
      <c r="I18" s="27" t="s">
        <v>19</v>
      </c>
      <c r="J18" s="10">
        <f>(((J13*J14)*J7)*J8)-(J9*J8)-(J10*12)-J11-J12</f>
        <v>24912</v>
      </c>
      <c r="K18" s="14"/>
      <c r="L18" s="13"/>
      <c r="M18" s="13"/>
      <c r="N18" s="13"/>
      <c r="O18" s="1"/>
    </row>
    <row r="19" spans="1:15" ht="39.950000000000003" customHeight="1" thickBot="1">
      <c r="A19" s="13"/>
      <c r="B19" s="14"/>
      <c r="C19" s="14"/>
      <c r="D19" s="14"/>
      <c r="E19" s="14"/>
      <c r="F19" s="28" t="s">
        <v>27</v>
      </c>
      <c r="G19" s="11">
        <f>G18-D18</f>
        <v>11682</v>
      </c>
      <c r="H19" s="50"/>
      <c r="I19" s="28" t="s">
        <v>27</v>
      </c>
      <c r="J19" s="11">
        <f>J18-D18</f>
        <v>10662</v>
      </c>
      <c r="K19" s="14"/>
      <c r="L19" s="13"/>
      <c r="M19" s="13"/>
      <c r="N19" s="13"/>
      <c r="O19" s="1"/>
    </row>
    <row r="20" spans="1:15">
      <c r="A20" s="13"/>
      <c r="B20" s="14"/>
      <c r="C20" s="14"/>
      <c r="D20" s="14"/>
      <c r="E20" s="14"/>
      <c r="F20" s="14"/>
      <c r="G20" s="29"/>
      <c r="H20" s="14"/>
      <c r="I20" s="14"/>
      <c r="J20" s="14"/>
      <c r="K20" s="14"/>
      <c r="L20" s="13"/>
      <c r="M20" s="13"/>
      <c r="N20" s="13"/>
      <c r="O20" s="1"/>
    </row>
    <row r="2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"/>
    </row>
    <row r="22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</row>
    <row r="23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"/>
    </row>
    <row r="24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"/>
    </row>
    <row r="25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"/>
    </row>
    <row r="26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"/>
    </row>
    <row r="27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"/>
    </row>
    <row r="28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"/>
    </row>
    <row r="29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</row>
    <row r="30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"/>
    </row>
    <row r="3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"/>
    </row>
    <row r="32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"/>
    </row>
    <row r="33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"/>
    </row>
    <row r="34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sheetProtection password="DD51" sheet="1" objects="1" scenarios="1"/>
  <mergeCells count="1">
    <mergeCell ref="H18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Lease</vt:lpstr>
    </vt:vector>
  </TitlesOfParts>
  <Company>745-CTM8FC1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2013-02-25T06:00:43Z</dcterms:created>
  <dcterms:modified xsi:type="dcterms:W3CDTF">2013-04-17T03:01:11Z</dcterms:modified>
</cp:coreProperties>
</file>